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244" activeTab="0"/>
  </bookViews>
  <sheets>
    <sheet name="impiegati" sheetId="1" r:id="rId1"/>
    <sheet name="operai" sheetId="2" r:id="rId2"/>
    <sheet name="Foglio3" sheetId="3" r:id="rId3"/>
  </sheets>
  <definedNames>
    <definedName name="_xlnm.Print_Area" localSheetId="1">'operai'!$A:$IV</definedName>
  </definedNames>
  <calcPr fullCalcOnLoad="1"/>
</workbook>
</file>

<file path=xl/sharedStrings.xml><?xml version="1.0" encoding="utf-8"?>
<sst xmlns="http://schemas.openxmlformats.org/spreadsheetml/2006/main" count="95" uniqueCount="74">
  <si>
    <t>CATEGORIE</t>
  </si>
  <si>
    <t>INDENN.</t>
  </si>
  <si>
    <t>TERRIT.</t>
  </si>
  <si>
    <t>SETTORE</t>
  </si>
  <si>
    <t>CONTING.</t>
  </si>
  <si>
    <t>E.D.R.</t>
  </si>
  <si>
    <t>TOTALE</t>
  </si>
  <si>
    <t>FERIE</t>
  </si>
  <si>
    <t xml:space="preserve">PAGA </t>
  </si>
  <si>
    <t>BASE</t>
  </si>
  <si>
    <t>GRAT.</t>
  </si>
  <si>
    <t>NAT.</t>
  </si>
  <si>
    <t>OPERAIO</t>
  </si>
  <si>
    <t>IV LIVELLO</t>
  </si>
  <si>
    <t>SPEC.</t>
  </si>
  <si>
    <t>QUALIF.</t>
  </si>
  <si>
    <t>OPEARIO</t>
  </si>
  <si>
    <t>COMUNE</t>
  </si>
  <si>
    <t>Custodi</t>
  </si>
  <si>
    <t>Usceri</t>
  </si>
  <si>
    <t>Guardiani</t>
  </si>
  <si>
    <t>Inser.</t>
  </si>
  <si>
    <t>Portinai</t>
  </si>
  <si>
    <t>cor.allog.</t>
  </si>
  <si>
    <t>INDENNITA' DI MENSA</t>
  </si>
  <si>
    <t>presenza frazionabile ad ora</t>
  </si>
  <si>
    <t>ORARIO DI LAVORO</t>
  </si>
  <si>
    <t>Operai</t>
  </si>
  <si>
    <t>mensili</t>
  </si>
  <si>
    <t>Guardiani con</t>
  </si>
  <si>
    <t>alloggio</t>
  </si>
  <si>
    <t xml:space="preserve">Discontinui </t>
  </si>
  <si>
    <t>RIPOSI</t>
  </si>
  <si>
    <t>ANNUI</t>
  </si>
  <si>
    <t>(*)  Percentuale di accantonamento alla Cassa Edile a titolo di ferie, gratifica natalizia.</t>
  </si>
  <si>
    <t>Retribuzione oraria ed indennità contrattuali dovute agli OPERAI edili ed affini della provincia di Lecce</t>
  </si>
  <si>
    <t>LIVELLI</t>
  </si>
  <si>
    <t>PREMIO</t>
  </si>
  <si>
    <t>PRODUZIONE</t>
  </si>
  <si>
    <t>PAGA</t>
  </si>
  <si>
    <t>7° LIVELLO</t>
  </si>
  <si>
    <t>Imp. 1^ Cat.</t>
  </si>
  <si>
    <t>6° LIVELLO</t>
  </si>
  <si>
    <t>5° LIVELLO</t>
  </si>
  <si>
    <t>Imp. 2^ Cat.</t>
  </si>
  <si>
    <t>4° LIVELLO</t>
  </si>
  <si>
    <t>Imp. Tecnici</t>
  </si>
  <si>
    <t>ex 3^ Cat.</t>
  </si>
  <si>
    <t>2° LIVELLO</t>
  </si>
  <si>
    <t>3° LIVELLO</t>
  </si>
  <si>
    <t xml:space="preserve">Imp. 3^ </t>
  </si>
  <si>
    <t>Op. Qual.</t>
  </si>
  <si>
    <t>Op. Spec.</t>
  </si>
  <si>
    <t>1° LIVELLO</t>
  </si>
  <si>
    <t>(*)</t>
  </si>
  <si>
    <t>Imp. 4^ Op.</t>
  </si>
  <si>
    <t>Com. 1°imp.</t>
  </si>
  <si>
    <t>Sup.</t>
  </si>
  <si>
    <t>in vigore dal</t>
  </si>
  <si>
    <t>CONFINDUSTRIA LECCE</t>
  </si>
  <si>
    <t xml:space="preserve">Associazione degli Industriali </t>
  </si>
  <si>
    <t>della Provincia di Lecce</t>
  </si>
  <si>
    <t>1°</t>
  </si>
  <si>
    <t>Retribuzione mensile ed indennità contrattuali dovute agli IMPIEGATI edili ed affini della provincia di Lecce</t>
  </si>
  <si>
    <t xml:space="preserve">     1</t>
  </si>
  <si>
    <t>GENERALE</t>
  </si>
  <si>
    <t>E.V.R.</t>
  </si>
  <si>
    <t>TOT</t>
  </si>
  <si>
    <t xml:space="preserve">      2</t>
  </si>
  <si>
    <t>208</t>
  </si>
  <si>
    <t xml:space="preserve">dal 1° sett.2018 € 3,50 per ogni </t>
  </si>
  <si>
    <t>giornata di effettiva</t>
  </si>
  <si>
    <t>1° LUGLIO 2023</t>
  </si>
  <si>
    <t>LUGLIO 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</si>
</sst>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0000"/>
    <numFmt numFmtId="181" formatCode="0.0000"/>
    <numFmt numFmtId="182" formatCode="0.000"/>
    <numFmt numFmtId="183" formatCode="0.000000"/>
    <numFmt numFmtId="184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49" fontId="0" fillId="0" borderId="0" xfId="0" applyAlignment="1">
      <alignment/>
    </xf>
    <xf numFmtId="49" fontId="0" fillId="0" borderId="10" xfId="0" applyBorder="1" applyAlignment="1">
      <alignment/>
    </xf>
    <xf numFmtId="49" fontId="0" fillId="0" borderId="11" xfId="0" applyBorder="1" applyAlignment="1">
      <alignment/>
    </xf>
    <xf numFmtId="49" fontId="0" fillId="0" borderId="0" xfId="0" applyBorder="1" applyAlignment="1">
      <alignment/>
    </xf>
    <xf numFmtId="49" fontId="0" fillId="0" borderId="12" xfId="0" applyBorder="1" applyAlignment="1">
      <alignment/>
    </xf>
    <xf numFmtId="49" fontId="0" fillId="0" borderId="13" xfId="0" applyBorder="1" applyAlignment="1">
      <alignment/>
    </xf>
    <xf numFmtId="49" fontId="0" fillId="0" borderId="14" xfId="0" applyBorder="1" applyAlignment="1">
      <alignment/>
    </xf>
    <xf numFmtId="49" fontId="2" fillId="0" borderId="0" xfId="0" applyFont="1" applyAlignment="1">
      <alignment/>
    </xf>
    <xf numFmtId="49" fontId="3" fillId="0" borderId="0" xfId="0" applyFont="1" applyAlignment="1">
      <alignment/>
    </xf>
    <xf numFmtId="49" fontId="1" fillId="0" borderId="15" xfId="0" applyFont="1" applyBorder="1" applyAlignment="1">
      <alignment/>
    </xf>
    <xf numFmtId="49" fontId="1" fillId="0" borderId="12" xfId="0" applyFont="1" applyBorder="1" applyAlignment="1">
      <alignment/>
    </xf>
    <xf numFmtId="49" fontId="1" fillId="0" borderId="13" xfId="0" applyFont="1" applyBorder="1" applyAlignment="1">
      <alignment/>
    </xf>
    <xf numFmtId="49" fontId="7" fillId="0" borderId="16" xfId="0" applyFont="1" applyBorder="1" applyAlignment="1">
      <alignment/>
    </xf>
    <xf numFmtId="49" fontId="7" fillId="0" borderId="11" xfId="0" applyFont="1" applyBorder="1" applyAlignment="1">
      <alignment/>
    </xf>
    <xf numFmtId="49" fontId="7" fillId="0" borderId="17" xfId="0" applyFont="1" applyBorder="1" applyAlignment="1">
      <alignment/>
    </xf>
    <xf numFmtId="49" fontId="7" fillId="0" borderId="18" xfId="0" applyFont="1" applyBorder="1" applyAlignment="1">
      <alignment/>
    </xf>
    <xf numFmtId="49" fontId="7" fillId="0" borderId="14" xfId="0" applyFont="1" applyBorder="1" applyAlignment="1">
      <alignment/>
    </xf>
    <xf numFmtId="49" fontId="7" fillId="0" borderId="19" xfId="0" applyFont="1" applyBorder="1" applyAlignment="1">
      <alignment/>
    </xf>
    <xf numFmtId="49" fontId="8" fillId="0" borderId="17" xfId="0" applyFont="1" applyBorder="1" applyAlignment="1">
      <alignment horizontal="center"/>
    </xf>
    <xf numFmtId="49" fontId="8" fillId="0" borderId="18" xfId="0" applyFont="1" applyBorder="1" applyAlignment="1">
      <alignment horizontal="center"/>
    </xf>
    <xf numFmtId="49" fontId="8" fillId="0" borderId="19" xfId="0" applyFont="1" applyBorder="1" applyAlignment="1">
      <alignment horizontal="center"/>
    </xf>
    <xf numFmtId="49" fontId="8" fillId="0" borderId="15" xfId="0" applyFont="1" applyBorder="1" applyAlignment="1">
      <alignment horizontal="center"/>
    </xf>
    <xf numFmtId="49" fontId="8" fillId="0" borderId="13" xfId="0" applyFont="1" applyBorder="1" applyAlignment="1">
      <alignment horizontal="center"/>
    </xf>
    <xf numFmtId="49" fontId="8" fillId="0" borderId="20" xfId="0" applyFont="1" applyBorder="1" applyAlignment="1">
      <alignment horizontal="center"/>
    </xf>
    <xf numFmtId="49" fontId="8" fillId="0" borderId="16" xfId="0" applyFont="1" applyBorder="1" applyAlignment="1">
      <alignment horizontal="center"/>
    </xf>
    <xf numFmtId="49" fontId="8" fillId="0" borderId="11" xfId="0" applyFont="1" applyBorder="1" applyAlignment="1">
      <alignment horizontal="center"/>
    </xf>
    <xf numFmtId="49" fontId="8" fillId="0" borderId="14" xfId="0" applyFont="1" applyBorder="1" applyAlignment="1">
      <alignment horizontal="center"/>
    </xf>
    <xf numFmtId="49" fontId="4" fillId="0" borderId="16" xfId="0" applyFont="1" applyFill="1" applyBorder="1" applyAlignment="1">
      <alignment/>
    </xf>
    <xf numFmtId="49" fontId="4" fillId="0" borderId="14" xfId="0" applyFont="1" applyFill="1" applyBorder="1" applyAlignment="1">
      <alignment/>
    </xf>
    <xf numFmtId="49" fontId="5" fillId="0" borderId="14" xfId="0" applyFont="1" applyFill="1" applyBorder="1" applyAlignment="1">
      <alignment/>
    </xf>
    <xf numFmtId="49" fontId="1" fillId="0" borderId="14" xfId="0" applyFont="1" applyFill="1" applyBorder="1" applyAlignment="1">
      <alignment/>
    </xf>
    <xf numFmtId="49" fontId="4" fillId="0" borderId="17" xfId="0" applyFont="1" applyFill="1" applyBorder="1" applyAlignment="1">
      <alignment/>
    </xf>
    <xf numFmtId="49" fontId="4" fillId="0" borderId="19" xfId="0" applyFont="1" applyFill="1" applyBorder="1" applyAlignment="1">
      <alignment/>
    </xf>
    <xf numFmtId="49" fontId="4" fillId="0" borderId="19" xfId="0" applyFont="1" applyFill="1" applyBorder="1" applyAlignment="1">
      <alignment horizontal="center"/>
    </xf>
    <xf numFmtId="49" fontId="4" fillId="0" borderId="15" xfId="0" applyFont="1" applyFill="1" applyBorder="1" applyAlignment="1">
      <alignment/>
    </xf>
    <xf numFmtId="49" fontId="4" fillId="0" borderId="20" xfId="0" applyFont="1" applyFill="1" applyBorder="1" applyAlignment="1">
      <alignment/>
    </xf>
    <xf numFmtId="49" fontId="1" fillId="0" borderId="20" xfId="0" applyFont="1" applyFill="1" applyBorder="1" applyAlignment="1">
      <alignment/>
    </xf>
    <xf numFmtId="49" fontId="1" fillId="0" borderId="16" xfId="0" applyFont="1" applyFill="1" applyBorder="1" applyAlignment="1">
      <alignment/>
    </xf>
    <xf numFmtId="49" fontId="1" fillId="0" borderId="15" xfId="0" applyFont="1" applyFill="1" applyBorder="1" applyAlignment="1">
      <alignment/>
    </xf>
    <xf numFmtId="49" fontId="1" fillId="0" borderId="17" xfId="0" applyFont="1" applyFill="1" applyBorder="1" applyAlignment="1">
      <alignment/>
    </xf>
    <xf numFmtId="49" fontId="6" fillId="0" borderId="16" xfId="0" applyFont="1" applyFill="1" applyBorder="1" applyAlignment="1">
      <alignment/>
    </xf>
    <xf numFmtId="49" fontId="6" fillId="0" borderId="10" xfId="0" applyFont="1" applyFill="1" applyBorder="1" applyAlignment="1">
      <alignment/>
    </xf>
    <xf numFmtId="49" fontId="6" fillId="0" borderId="11" xfId="0" applyFont="1" applyFill="1" applyBorder="1" applyAlignment="1">
      <alignment/>
    </xf>
    <xf numFmtId="49" fontId="6" fillId="0" borderId="17" xfId="0" applyFont="1" applyFill="1" applyBorder="1" applyAlignment="1">
      <alignment/>
    </xf>
    <xf numFmtId="49" fontId="6" fillId="0" borderId="0" xfId="0" applyFont="1" applyFill="1" applyBorder="1" applyAlignment="1">
      <alignment/>
    </xf>
    <xf numFmtId="49" fontId="6" fillId="0" borderId="18" xfId="0" applyFont="1" applyFill="1" applyBorder="1" applyAlignment="1">
      <alignment/>
    </xf>
    <xf numFmtId="49" fontId="6" fillId="0" borderId="15" xfId="0" applyFont="1" applyFill="1" applyBorder="1" applyAlignment="1">
      <alignment/>
    </xf>
    <xf numFmtId="49" fontId="6" fillId="0" borderId="12" xfId="0" applyFont="1" applyFill="1" applyBorder="1" applyAlignment="1">
      <alignment/>
    </xf>
    <xf numFmtId="49" fontId="6" fillId="0" borderId="13" xfId="0" applyFont="1" applyFill="1" applyBorder="1" applyAlignment="1">
      <alignment/>
    </xf>
    <xf numFmtId="49" fontId="1" fillId="0" borderId="10" xfId="0" applyFont="1" applyFill="1" applyBorder="1" applyAlignment="1">
      <alignment/>
    </xf>
    <xf numFmtId="49" fontId="1" fillId="0" borderId="11" xfId="0" applyFont="1" applyFill="1" applyBorder="1" applyAlignment="1">
      <alignment/>
    </xf>
    <xf numFmtId="49" fontId="1" fillId="0" borderId="21" xfId="0" applyFont="1" applyFill="1" applyBorder="1" applyAlignment="1">
      <alignment/>
    </xf>
    <xf numFmtId="49" fontId="1" fillId="0" borderId="22" xfId="0" applyFont="1" applyFill="1" applyBorder="1" applyAlignment="1">
      <alignment/>
    </xf>
    <xf numFmtId="49" fontId="1" fillId="0" borderId="23" xfId="0" applyFont="1" applyFill="1" applyBorder="1" applyAlignment="1">
      <alignment/>
    </xf>
    <xf numFmtId="49" fontId="1" fillId="0" borderId="22" xfId="0" applyFont="1" applyFill="1" applyBorder="1" applyAlignment="1">
      <alignment horizontal="center"/>
    </xf>
    <xf numFmtId="49" fontId="1" fillId="0" borderId="0" xfId="0" applyFont="1" applyFill="1" applyBorder="1" applyAlignment="1">
      <alignment/>
    </xf>
    <xf numFmtId="49" fontId="1" fillId="0" borderId="18" xfId="0" applyFont="1" applyFill="1" applyBorder="1" applyAlignment="1">
      <alignment/>
    </xf>
    <xf numFmtId="49" fontId="1" fillId="0" borderId="12" xfId="0" applyFont="1" applyFill="1" applyBorder="1" applyAlignment="1">
      <alignment/>
    </xf>
    <xf numFmtId="49" fontId="1" fillId="0" borderId="13" xfId="0" applyFont="1" applyFill="1" applyBorder="1" applyAlignment="1">
      <alignment/>
    </xf>
    <xf numFmtId="49" fontId="1" fillId="0" borderId="12" xfId="0" applyFont="1" applyFill="1" applyBorder="1" applyAlignment="1">
      <alignment horizontal="center"/>
    </xf>
    <xf numFmtId="49" fontId="1" fillId="0" borderId="19" xfId="0" applyFont="1" applyFill="1" applyBorder="1" applyAlignment="1">
      <alignment/>
    </xf>
    <xf numFmtId="49" fontId="7" fillId="0" borderId="16" xfId="0" applyFont="1" applyFill="1" applyBorder="1" applyAlignment="1">
      <alignment/>
    </xf>
    <xf numFmtId="49" fontId="0" fillId="0" borderId="23" xfId="0" applyFill="1" applyBorder="1" applyAlignment="1">
      <alignment/>
    </xf>
    <xf numFmtId="49" fontId="8" fillId="0" borderId="0" xfId="0" applyFont="1" applyFill="1" applyBorder="1" applyAlignment="1">
      <alignment/>
    </xf>
    <xf numFmtId="49" fontId="0" fillId="0" borderId="0" xfId="0" applyFill="1" applyBorder="1" applyAlignment="1">
      <alignment/>
    </xf>
    <xf numFmtId="49" fontId="9" fillId="0" borderId="0" xfId="0" applyFont="1" applyAlignment="1">
      <alignment/>
    </xf>
    <xf numFmtId="2" fontId="8" fillId="0" borderId="20" xfId="0" applyNumberFormat="1" applyFont="1" applyBorder="1" applyAlignment="1">
      <alignment horizontal="center"/>
    </xf>
    <xf numFmtId="10" fontId="4" fillId="0" borderId="20" xfId="0" applyNumberFormat="1" applyFont="1" applyFill="1" applyBorder="1" applyAlignment="1">
      <alignment/>
    </xf>
    <xf numFmtId="2" fontId="8" fillId="0" borderId="1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49" fontId="0" fillId="0" borderId="16" xfId="0" applyBorder="1" applyAlignment="1">
      <alignment/>
    </xf>
    <xf numFmtId="2" fontId="8" fillId="0" borderId="1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1" fillId="0" borderId="19" xfId="0" applyFont="1" applyBorder="1" applyAlignment="1">
      <alignment horizontal="center"/>
    </xf>
    <xf numFmtId="49" fontId="0" fillId="0" borderId="19" xfId="0" applyBorder="1" applyAlignment="1">
      <alignment/>
    </xf>
    <xf numFmtId="49" fontId="0" fillId="0" borderId="20" xfId="0" applyBorder="1" applyAlignment="1">
      <alignment/>
    </xf>
    <xf numFmtId="49" fontId="1" fillId="0" borderId="14" xfId="0" applyFont="1" applyBorder="1" applyAlignment="1">
      <alignment horizontal="center"/>
    </xf>
    <xf numFmtId="49" fontId="1" fillId="0" borderId="20" xfId="0" applyFont="1" applyBorder="1" applyAlignment="1">
      <alignment horizontal="center"/>
    </xf>
    <xf numFmtId="49" fontId="7" fillId="0" borderId="10" xfId="0" applyFont="1" applyBorder="1" applyAlignment="1">
      <alignment/>
    </xf>
    <xf numFmtId="49" fontId="7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9" fontId="8" fillId="0" borderId="12" xfId="0" applyFont="1" applyBorder="1" applyAlignment="1">
      <alignment horizontal="center"/>
    </xf>
    <xf numFmtId="49" fontId="8" fillId="0" borderId="10" xfId="0" applyFont="1" applyBorder="1" applyAlignment="1">
      <alignment horizontal="center"/>
    </xf>
    <xf numFmtId="49" fontId="8" fillId="0" borderId="0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2" fillId="0" borderId="0" xfId="0" applyFont="1" applyAlignment="1">
      <alignment horizontal="center"/>
    </xf>
    <xf numFmtId="49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7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11.7109375" style="0" customWidth="1"/>
    <col min="4" max="4" width="4.421875" style="0" customWidth="1"/>
    <col min="7" max="7" width="14.57421875" style="0" customWidth="1"/>
    <col min="9" max="9" width="11.00390625" style="0" customWidth="1"/>
  </cols>
  <sheetData>
    <row r="5" ht="12.75">
      <c r="E5" s="65" t="s">
        <v>59</v>
      </c>
    </row>
    <row r="6" ht="12.75">
      <c r="E6" s="65" t="s">
        <v>60</v>
      </c>
    </row>
    <row r="7" ht="12.75">
      <c r="E7" s="65" t="s">
        <v>61</v>
      </c>
    </row>
    <row r="9" ht="12.75">
      <c r="A9" t="s">
        <v>63</v>
      </c>
    </row>
    <row r="10" ht="12.75">
      <c r="A10" t="s">
        <v>58</v>
      </c>
    </row>
    <row r="11" spans="4:5" ht="22.5">
      <c r="D11" s="8" t="s">
        <v>62</v>
      </c>
      <c r="E11" s="7" t="s">
        <v>73</v>
      </c>
    </row>
    <row r="14" spans="1:9" ht="12.75">
      <c r="A14" s="37"/>
      <c r="B14" s="30"/>
      <c r="C14" s="37" t="s">
        <v>37</v>
      </c>
      <c r="D14" s="50"/>
      <c r="E14" s="30"/>
      <c r="F14" s="30"/>
      <c r="G14" s="49"/>
      <c r="H14" s="79"/>
      <c r="I14" s="79" t="s">
        <v>6</v>
      </c>
    </row>
    <row r="15" spans="1:9" ht="12.75">
      <c r="A15" s="39" t="s">
        <v>36</v>
      </c>
      <c r="B15" s="60" t="s">
        <v>39</v>
      </c>
      <c r="C15" s="39" t="s">
        <v>38</v>
      </c>
      <c r="D15" s="56"/>
      <c r="E15" s="60" t="s">
        <v>4</v>
      </c>
      <c r="F15" s="60" t="s">
        <v>5</v>
      </c>
      <c r="G15" s="55" t="s">
        <v>6</v>
      </c>
      <c r="H15" s="76" t="s">
        <v>66</v>
      </c>
      <c r="I15" s="76" t="s">
        <v>65</v>
      </c>
    </row>
    <row r="16" spans="1:9" ht="12.75">
      <c r="A16" s="38"/>
      <c r="B16" s="36" t="s">
        <v>9</v>
      </c>
      <c r="C16" s="38"/>
      <c r="D16" s="58"/>
      <c r="E16" s="36"/>
      <c r="F16" s="36"/>
      <c r="G16" s="57" t="s">
        <v>64</v>
      </c>
      <c r="H16" s="80"/>
      <c r="I16" s="80"/>
    </row>
    <row r="17" spans="1:9" ht="12.75">
      <c r="A17" s="61"/>
      <c r="B17" s="12"/>
      <c r="C17" s="12"/>
      <c r="D17" s="13"/>
      <c r="E17" s="16"/>
      <c r="F17" s="16"/>
      <c r="G17" s="81"/>
      <c r="H17" s="79"/>
      <c r="I17" s="79"/>
    </row>
    <row r="18" spans="1:9" ht="12.75">
      <c r="A18" s="43" t="s">
        <v>40</v>
      </c>
      <c r="B18" s="14"/>
      <c r="C18" s="14"/>
      <c r="D18" s="15"/>
      <c r="E18" s="17"/>
      <c r="F18" s="17"/>
      <c r="G18" s="82"/>
      <c r="H18" s="76"/>
      <c r="I18" s="76"/>
    </row>
    <row r="19" spans="1:9" ht="13.5">
      <c r="A19" s="43" t="s">
        <v>41</v>
      </c>
      <c r="B19" s="71">
        <v>1974.71</v>
      </c>
      <c r="C19" s="70">
        <v>350.62</v>
      </c>
      <c r="D19" s="19"/>
      <c r="E19" s="69">
        <v>533.82</v>
      </c>
      <c r="F19" s="69">
        <v>10.33</v>
      </c>
      <c r="G19" s="83">
        <f>SUM(B19:F19)</f>
        <v>2869.48</v>
      </c>
      <c r="H19" s="87">
        <v>42.56</v>
      </c>
      <c r="I19" s="88">
        <f>+G19+H19</f>
        <v>2912.04</v>
      </c>
    </row>
    <row r="20" spans="1:9" ht="13.5">
      <c r="A20" s="46" t="s">
        <v>57</v>
      </c>
      <c r="B20" s="21"/>
      <c r="C20" s="21"/>
      <c r="D20" s="22"/>
      <c r="E20" s="23"/>
      <c r="F20" s="23"/>
      <c r="G20" s="84"/>
      <c r="H20" s="80"/>
      <c r="I20" s="80"/>
    </row>
    <row r="21" spans="1:9" ht="13.5">
      <c r="A21" s="40"/>
      <c r="B21" s="24"/>
      <c r="C21" s="24"/>
      <c r="D21" s="25"/>
      <c r="E21" s="26"/>
      <c r="F21" s="26"/>
      <c r="G21" s="85"/>
      <c r="H21" s="79"/>
      <c r="I21" s="79"/>
    </row>
    <row r="22" spans="1:9" ht="13.5">
      <c r="A22" s="43" t="s">
        <v>42</v>
      </c>
      <c r="B22" s="18"/>
      <c r="C22" s="18"/>
      <c r="D22" s="19"/>
      <c r="E22" s="20"/>
      <c r="F22" s="20"/>
      <c r="G22" s="86"/>
      <c r="H22" s="76"/>
      <c r="I22" s="76"/>
    </row>
    <row r="23" spans="1:9" ht="13.5">
      <c r="A23" s="43" t="s">
        <v>41</v>
      </c>
      <c r="B23" s="71">
        <v>1777.23</v>
      </c>
      <c r="C23" s="70">
        <v>320.92</v>
      </c>
      <c r="D23" s="19"/>
      <c r="E23" s="69">
        <v>529.63</v>
      </c>
      <c r="F23" s="69">
        <v>10.33</v>
      </c>
      <c r="G23" s="83">
        <f>SUM(B23:F23)</f>
        <v>2638.11</v>
      </c>
      <c r="H23" s="91">
        <v>38.3</v>
      </c>
      <c r="I23" s="88">
        <f>+G23+H23</f>
        <v>2676.4100000000003</v>
      </c>
    </row>
    <row r="24" spans="1:9" ht="13.5">
      <c r="A24" s="46"/>
      <c r="B24" s="21"/>
      <c r="C24" s="21"/>
      <c r="D24" s="22"/>
      <c r="E24" s="23"/>
      <c r="F24" s="23"/>
      <c r="G24" s="84"/>
      <c r="H24" s="80"/>
      <c r="I24" s="80"/>
    </row>
    <row r="25" spans="1:9" ht="13.5">
      <c r="A25" s="40"/>
      <c r="B25" s="24"/>
      <c r="C25" s="24"/>
      <c r="D25" s="25"/>
      <c r="E25" s="26"/>
      <c r="F25" s="26"/>
      <c r="G25" s="85"/>
      <c r="H25" s="79"/>
      <c r="I25" s="79"/>
    </row>
    <row r="26" spans="1:9" ht="13.5">
      <c r="A26" s="43" t="s">
        <v>43</v>
      </c>
      <c r="B26" s="18"/>
      <c r="C26" s="18"/>
      <c r="D26" s="19"/>
      <c r="E26" s="20"/>
      <c r="F26" s="20"/>
      <c r="G26" s="86"/>
      <c r="H26" s="76"/>
      <c r="I26" s="76"/>
    </row>
    <row r="27" spans="1:9" ht="13.5">
      <c r="A27" s="43" t="s">
        <v>44</v>
      </c>
      <c r="B27" s="71">
        <v>1481.02</v>
      </c>
      <c r="C27" s="70">
        <v>266.97</v>
      </c>
      <c r="D27" s="19"/>
      <c r="E27" s="69">
        <v>523.35</v>
      </c>
      <c r="F27" s="69">
        <v>10.33</v>
      </c>
      <c r="G27" s="83">
        <f>SUM(B27:F27)</f>
        <v>2281.67</v>
      </c>
      <c r="H27" s="87">
        <v>31.92</v>
      </c>
      <c r="I27" s="88">
        <f>+G27+H27</f>
        <v>2313.59</v>
      </c>
    </row>
    <row r="28" spans="1:9" ht="13.5">
      <c r="A28" s="46"/>
      <c r="B28" s="21"/>
      <c r="C28" s="21"/>
      <c r="D28" s="22"/>
      <c r="E28" s="23"/>
      <c r="F28" s="23"/>
      <c r="G28" s="84"/>
      <c r="H28" s="80"/>
      <c r="I28" s="80"/>
    </row>
    <row r="29" spans="1:9" ht="13.5">
      <c r="A29" s="40"/>
      <c r="B29" s="24"/>
      <c r="C29" s="24"/>
      <c r="D29" s="25"/>
      <c r="E29" s="26"/>
      <c r="F29" s="26"/>
      <c r="G29" s="85"/>
      <c r="H29" s="79"/>
      <c r="I29" s="79"/>
    </row>
    <row r="30" spans="1:9" ht="13.5">
      <c r="A30" s="43" t="s">
        <v>45</v>
      </c>
      <c r="B30" s="18"/>
      <c r="C30" s="18"/>
      <c r="D30" s="19"/>
      <c r="E30" s="20"/>
      <c r="F30" s="20"/>
      <c r="G30" s="86"/>
      <c r="H30" s="76"/>
      <c r="I30" s="76"/>
    </row>
    <row r="31" spans="1:9" ht="13.5">
      <c r="A31" s="43" t="s">
        <v>46</v>
      </c>
      <c r="B31" s="71">
        <v>1382.31</v>
      </c>
      <c r="C31" s="70">
        <v>242.12</v>
      </c>
      <c r="D31" s="19"/>
      <c r="E31" s="69">
        <v>521.25</v>
      </c>
      <c r="F31" s="69">
        <v>10.33</v>
      </c>
      <c r="G31" s="83">
        <f>SUM(B31:F31)</f>
        <v>2156.0099999999998</v>
      </c>
      <c r="H31" s="87">
        <v>29.79</v>
      </c>
      <c r="I31" s="88">
        <f>+G31+H31</f>
        <v>2185.7999999999997</v>
      </c>
    </row>
    <row r="32" spans="1:9" ht="13.5">
      <c r="A32" s="46" t="s">
        <v>47</v>
      </c>
      <c r="B32" s="21"/>
      <c r="C32" s="21"/>
      <c r="D32" s="22"/>
      <c r="E32" s="23"/>
      <c r="F32" s="23"/>
      <c r="G32" s="84"/>
      <c r="H32" s="80"/>
      <c r="I32" s="80"/>
    </row>
    <row r="33" spans="1:9" ht="13.5">
      <c r="A33" s="40"/>
      <c r="B33" s="24"/>
      <c r="C33" s="24"/>
      <c r="D33" s="25"/>
      <c r="E33" s="26"/>
      <c r="F33" s="26"/>
      <c r="G33" s="85"/>
      <c r="H33" s="79"/>
      <c r="I33" s="79"/>
    </row>
    <row r="34" spans="1:9" ht="13.5">
      <c r="A34" s="43" t="s">
        <v>49</v>
      </c>
      <c r="B34" s="18"/>
      <c r="C34" s="18"/>
      <c r="D34" s="19"/>
      <c r="E34" s="20"/>
      <c r="F34" s="20"/>
      <c r="G34" s="86"/>
      <c r="H34" s="76"/>
      <c r="I34" s="76"/>
    </row>
    <row r="35" spans="1:9" ht="13.5">
      <c r="A35" s="43" t="s">
        <v>50</v>
      </c>
      <c r="B35" s="71">
        <v>1283.56</v>
      </c>
      <c r="C35" s="70">
        <v>223.02</v>
      </c>
      <c r="D35" s="19"/>
      <c r="E35" s="69">
        <v>519.16</v>
      </c>
      <c r="F35" s="69">
        <v>10.33</v>
      </c>
      <c r="G35" s="83">
        <f>SUM(B35:F35)</f>
        <v>2036.0699999999997</v>
      </c>
      <c r="H35" s="87">
        <v>27.66</v>
      </c>
      <c r="I35" s="88">
        <f>+G35+H35</f>
        <v>2063.7299999999996</v>
      </c>
    </row>
    <row r="36" spans="1:9" ht="13.5">
      <c r="A36" s="46" t="s">
        <v>52</v>
      </c>
      <c r="B36" s="21"/>
      <c r="C36" s="21"/>
      <c r="D36" s="22"/>
      <c r="E36" s="23"/>
      <c r="F36" s="23"/>
      <c r="G36" s="84"/>
      <c r="H36" s="80"/>
      <c r="I36" s="80"/>
    </row>
    <row r="37" spans="1:9" ht="13.5">
      <c r="A37" s="40"/>
      <c r="B37" s="24"/>
      <c r="C37" s="24"/>
      <c r="D37" s="25"/>
      <c r="E37" s="26"/>
      <c r="F37" s="26"/>
      <c r="G37" s="85"/>
      <c r="H37" s="79"/>
      <c r="I37" s="79"/>
    </row>
    <row r="38" spans="1:9" ht="13.5">
      <c r="A38" s="43" t="s">
        <v>48</v>
      </c>
      <c r="B38" s="18"/>
      <c r="C38" s="18"/>
      <c r="D38" s="19"/>
      <c r="E38" s="20"/>
      <c r="F38" s="20"/>
      <c r="G38" s="86"/>
      <c r="H38" s="76"/>
      <c r="I38" s="76"/>
    </row>
    <row r="39" spans="1:9" ht="13.5">
      <c r="A39" s="43" t="s">
        <v>50</v>
      </c>
      <c r="B39" s="71">
        <v>1155.21</v>
      </c>
      <c r="C39" s="70">
        <v>201.29</v>
      </c>
      <c r="D39" s="19"/>
      <c r="E39" s="69">
        <v>516.43</v>
      </c>
      <c r="F39" s="69">
        <v>10.33</v>
      </c>
      <c r="G39" s="83">
        <f>SUM(B39:F39)</f>
        <v>1883.2599999999998</v>
      </c>
      <c r="H39" s="91">
        <v>24.9</v>
      </c>
      <c r="I39" s="88">
        <f>+G39+H39</f>
        <v>1908.1599999999999</v>
      </c>
    </row>
    <row r="40" spans="1:9" ht="13.5">
      <c r="A40" s="46" t="s">
        <v>51</v>
      </c>
      <c r="B40" s="21"/>
      <c r="C40" s="21"/>
      <c r="D40" s="22"/>
      <c r="E40" s="23"/>
      <c r="F40" s="23"/>
      <c r="G40" s="84"/>
      <c r="H40" s="80"/>
      <c r="I40" s="80"/>
    </row>
    <row r="41" spans="1:9" ht="13.5">
      <c r="A41" s="40" t="s">
        <v>54</v>
      </c>
      <c r="B41" s="24"/>
      <c r="C41" s="24"/>
      <c r="D41" s="25"/>
      <c r="E41" s="26"/>
      <c r="F41" s="26"/>
      <c r="G41" s="85"/>
      <c r="H41" s="79"/>
      <c r="I41" s="79"/>
    </row>
    <row r="42" spans="1:9" ht="13.5">
      <c r="A42" s="43" t="s">
        <v>53</v>
      </c>
      <c r="B42" s="18"/>
      <c r="C42" s="18"/>
      <c r="D42" s="19"/>
      <c r="E42" s="20"/>
      <c r="F42" s="20"/>
      <c r="G42" s="86"/>
      <c r="H42" s="76"/>
      <c r="I42" s="76"/>
    </row>
    <row r="43" spans="1:9" ht="13.5">
      <c r="A43" s="43" t="s">
        <v>55</v>
      </c>
      <c r="B43" s="70">
        <v>987.36</v>
      </c>
      <c r="C43" s="70">
        <v>174.06</v>
      </c>
      <c r="D43" s="19"/>
      <c r="E43" s="69">
        <v>512.87</v>
      </c>
      <c r="F43" s="69">
        <v>10.33</v>
      </c>
      <c r="G43" s="83">
        <f>SUM(B43:F43)</f>
        <v>1684.62</v>
      </c>
      <c r="H43" s="87">
        <v>21.28</v>
      </c>
      <c r="I43" s="88">
        <f>+G43+H43</f>
        <v>1705.8999999999999</v>
      </c>
    </row>
    <row r="44" spans="1:9" ht="13.5">
      <c r="A44" s="46" t="s">
        <v>56</v>
      </c>
      <c r="B44" s="21"/>
      <c r="C44" s="21"/>
      <c r="D44" s="22"/>
      <c r="E44" s="23"/>
      <c r="F44" s="23"/>
      <c r="G44" s="84"/>
      <c r="H44" s="80"/>
      <c r="I44" s="80"/>
    </row>
    <row r="47" spans="1:9" ht="13.5">
      <c r="A47" s="63"/>
      <c r="B47" s="63"/>
      <c r="C47" s="63"/>
      <c r="D47" s="63"/>
      <c r="E47" s="63"/>
      <c r="F47" s="63"/>
      <c r="G47" s="63"/>
      <c r="H47" s="64"/>
      <c r="I47" s="64"/>
    </row>
  </sheetData>
  <sheetProtection/>
  <printOptions/>
  <pageMargins left="0.87" right="0.52" top="1" bottom="1" header="0.5" footer="0.5"/>
  <pageSetup horizontalDpi="600" verticalDpi="600" orientation="portrait" paperSize="9" r:id="rId3"/>
  <legacyDrawing r:id="rId2"/>
  <oleObjects>
    <oleObject progId="Word.Picture.8" shapeId="47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K50"/>
  <sheetViews>
    <sheetView zoomScalePageLayoutView="0" workbookViewId="0" topLeftCell="A13">
      <selection activeCell="C32" sqref="C32"/>
    </sheetView>
  </sheetViews>
  <sheetFormatPr defaultColWidth="9.140625" defaultRowHeight="12.75"/>
  <cols>
    <col min="1" max="1" width="12.140625" style="0" customWidth="1"/>
    <col min="2" max="2" width="6.57421875" style="0" customWidth="1"/>
    <col min="3" max="3" width="7.7109375" style="0" customWidth="1"/>
    <col min="4" max="4" width="8.00390625" style="0" customWidth="1"/>
    <col min="5" max="5" width="6.421875" style="0" customWidth="1"/>
    <col min="6" max="6" width="7.14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7.421875" style="0" customWidth="1"/>
    <col min="11" max="11" width="11.8515625" style="0" customWidth="1"/>
  </cols>
  <sheetData>
    <row r="6" ht="12.75">
      <c r="E6" s="65" t="s">
        <v>59</v>
      </c>
    </row>
    <row r="7" ht="12.75">
      <c r="E7" s="65" t="s">
        <v>60</v>
      </c>
    </row>
    <row r="8" ht="12.75">
      <c r="E8" s="65" t="s">
        <v>61</v>
      </c>
    </row>
    <row r="9" ht="12.75">
      <c r="E9" s="65"/>
    </row>
    <row r="10" ht="12.75">
      <c r="E10" s="65"/>
    </row>
    <row r="11" ht="12.75">
      <c r="A11" t="s">
        <v>35</v>
      </c>
    </row>
    <row r="12" ht="12.75">
      <c r="A12" t="s">
        <v>58</v>
      </c>
    </row>
    <row r="13" spans="1:9" ht="21">
      <c r="A13" s="92" t="s">
        <v>72</v>
      </c>
      <c r="B13" s="93"/>
      <c r="C13" s="93"/>
      <c r="D13" s="93"/>
      <c r="E13" s="93"/>
      <c r="F13" s="93"/>
      <c r="G13" s="93"/>
      <c r="H13" s="93"/>
      <c r="I13" s="93"/>
    </row>
    <row r="15" spans="1:11" ht="12.75">
      <c r="A15" s="27"/>
      <c r="B15" s="28"/>
      <c r="C15" s="28" t="s">
        <v>1</v>
      </c>
      <c r="D15" s="28"/>
      <c r="E15" s="28"/>
      <c r="F15" s="28"/>
      <c r="G15" s="28" t="s">
        <v>7</v>
      </c>
      <c r="H15" s="29"/>
      <c r="I15" s="37"/>
      <c r="J15" s="6"/>
      <c r="K15" s="79" t="s">
        <v>67</v>
      </c>
    </row>
    <row r="16" spans="1:11" ht="12.75">
      <c r="A16" s="31" t="s">
        <v>0</v>
      </c>
      <c r="B16" s="32" t="s">
        <v>8</v>
      </c>
      <c r="C16" s="32" t="s">
        <v>2</v>
      </c>
      <c r="D16" s="32" t="s">
        <v>4</v>
      </c>
      <c r="E16" s="32" t="s">
        <v>5</v>
      </c>
      <c r="F16" s="32" t="s">
        <v>6</v>
      </c>
      <c r="G16" s="32" t="s">
        <v>10</v>
      </c>
      <c r="H16" s="32" t="s">
        <v>32</v>
      </c>
      <c r="I16" s="31" t="s">
        <v>6</v>
      </c>
      <c r="J16" s="76" t="s">
        <v>66</v>
      </c>
      <c r="K16" s="76" t="s">
        <v>65</v>
      </c>
    </row>
    <row r="17" spans="1:11" ht="12.75">
      <c r="A17" s="31"/>
      <c r="B17" s="32" t="s">
        <v>9</v>
      </c>
      <c r="C17" s="32" t="s">
        <v>3</v>
      </c>
      <c r="D17" s="32"/>
      <c r="E17" s="32"/>
      <c r="F17" s="33">
        <v>1</v>
      </c>
      <c r="G17" s="32" t="s">
        <v>11</v>
      </c>
      <c r="H17" s="32" t="s">
        <v>33</v>
      </c>
      <c r="I17" s="31" t="s">
        <v>68</v>
      </c>
      <c r="J17" s="77"/>
      <c r="K17" s="76"/>
    </row>
    <row r="18" spans="1:11" ht="12.75">
      <c r="A18" s="34"/>
      <c r="B18" s="35"/>
      <c r="C18" s="35"/>
      <c r="D18" s="35"/>
      <c r="E18" s="35"/>
      <c r="F18" s="35"/>
      <c r="G18" s="67">
        <v>0.185</v>
      </c>
      <c r="H18" s="67">
        <v>0.0495</v>
      </c>
      <c r="I18" s="38"/>
      <c r="J18" s="78"/>
      <c r="K18" s="80"/>
    </row>
    <row r="19" spans="1:11" ht="12.75">
      <c r="A19" s="37" t="s">
        <v>12</v>
      </c>
      <c r="B19" s="6"/>
      <c r="C19" s="6"/>
      <c r="D19" s="6"/>
      <c r="E19" s="6"/>
      <c r="F19" s="6"/>
      <c r="G19" s="6"/>
      <c r="H19" s="6"/>
      <c r="I19" s="73"/>
      <c r="J19" s="6"/>
      <c r="K19" s="6"/>
    </row>
    <row r="20" spans="1:11" ht="13.5">
      <c r="A20" s="38" t="s">
        <v>13</v>
      </c>
      <c r="B20" s="72">
        <v>7.99</v>
      </c>
      <c r="C20" s="72">
        <v>1.39</v>
      </c>
      <c r="D20" s="72">
        <v>3.01</v>
      </c>
      <c r="E20" s="72">
        <v>0.06</v>
      </c>
      <c r="F20" s="66">
        <f>B20+C20+D20+E20</f>
        <v>12.450000000000001</v>
      </c>
      <c r="G20" s="66">
        <f>F20*$G$18</f>
        <v>2.3032500000000002</v>
      </c>
      <c r="H20" s="66">
        <f>F20*$H$18</f>
        <v>0.6162750000000001</v>
      </c>
      <c r="I20" s="74">
        <f>F20+G20+H20</f>
        <v>15.369525000000001</v>
      </c>
      <c r="J20" s="89">
        <v>0.17</v>
      </c>
      <c r="K20" s="90">
        <f>I20+J20</f>
        <v>15.539525000000001</v>
      </c>
    </row>
    <row r="21" spans="1:11" ht="13.5">
      <c r="A21" s="37" t="s">
        <v>12</v>
      </c>
      <c r="B21" s="26"/>
      <c r="C21" s="26"/>
      <c r="D21" s="26"/>
      <c r="E21" s="26"/>
      <c r="F21" s="26"/>
      <c r="G21" s="26"/>
      <c r="H21" s="26"/>
      <c r="I21" s="24"/>
      <c r="J21" s="79"/>
      <c r="K21" s="79"/>
    </row>
    <row r="22" spans="1:11" ht="13.5">
      <c r="A22" s="38" t="s">
        <v>14</v>
      </c>
      <c r="B22" s="72">
        <v>7.42</v>
      </c>
      <c r="C22" s="72">
        <v>1.28</v>
      </c>
      <c r="D22" s="66">
        <v>3</v>
      </c>
      <c r="E22" s="72">
        <v>0.06</v>
      </c>
      <c r="F22" s="66">
        <f>B22+C22+D22+E22</f>
        <v>11.76</v>
      </c>
      <c r="G22" s="66">
        <f>F22*$G$18</f>
        <v>2.1755999999999998</v>
      </c>
      <c r="H22" s="66">
        <f>F22*$H$18</f>
        <v>0.58212</v>
      </c>
      <c r="I22" s="74">
        <f>F22+G22+H22</f>
        <v>14.517719999999999</v>
      </c>
      <c r="J22" s="89">
        <v>0.16</v>
      </c>
      <c r="K22" s="90">
        <f>I22+J22</f>
        <v>14.677719999999999</v>
      </c>
    </row>
    <row r="23" spans="1:11" ht="13.5">
      <c r="A23" s="37" t="s">
        <v>12</v>
      </c>
      <c r="B23" s="26"/>
      <c r="C23" s="26"/>
      <c r="D23" s="26"/>
      <c r="E23" s="26"/>
      <c r="F23" s="26"/>
      <c r="G23" s="26"/>
      <c r="H23" s="26"/>
      <c r="I23" s="24"/>
      <c r="J23" s="79"/>
      <c r="K23" s="79"/>
    </row>
    <row r="24" spans="1:11" ht="13.5">
      <c r="A24" s="38" t="s">
        <v>15</v>
      </c>
      <c r="B24" s="66">
        <v>6.68</v>
      </c>
      <c r="C24" s="72">
        <f>0.87+0.28</f>
        <v>1.15</v>
      </c>
      <c r="D24" s="72">
        <v>2.99</v>
      </c>
      <c r="E24" s="72">
        <v>0.06</v>
      </c>
      <c r="F24" s="66">
        <f>B24+C24+D24+E24</f>
        <v>10.88</v>
      </c>
      <c r="G24" s="66">
        <f>F24*$G$18</f>
        <v>2.0128</v>
      </c>
      <c r="H24" s="66">
        <f>F24*$H$18</f>
        <v>0.53856</v>
      </c>
      <c r="I24" s="74">
        <f>F24+G24+H24</f>
        <v>13.431360000000002</v>
      </c>
      <c r="J24" s="89">
        <v>0.14</v>
      </c>
      <c r="K24" s="90">
        <f>I24+J24</f>
        <v>13.571360000000002</v>
      </c>
    </row>
    <row r="25" spans="1:11" ht="13.5">
      <c r="A25" s="37" t="s">
        <v>16</v>
      </c>
      <c r="B25" s="26"/>
      <c r="C25" s="26"/>
      <c r="D25" s="26"/>
      <c r="E25" s="26"/>
      <c r="F25" s="26"/>
      <c r="G25" s="26"/>
      <c r="H25" s="26"/>
      <c r="I25" s="24"/>
      <c r="J25" s="79"/>
      <c r="K25" s="79"/>
    </row>
    <row r="26" spans="1:11" ht="13.5">
      <c r="A26" s="38" t="s">
        <v>17</v>
      </c>
      <c r="B26" s="72">
        <v>5.71</v>
      </c>
      <c r="C26" s="72">
        <f>0.77+0.24</f>
        <v>1.01</v>
      </c>
      <c r="D26" s="72">
        <v>2.96</v>
      </c>
      <c r="E26" s="72">
        <v>0.06</v>
      </c>
      <c r="F26" s="66">
        <f>B26+C26+D26+E26</f>
        <v>9.74</v>
      </c>
      <c r="G26" s="66">
        <f>F26*$G$18</f>
        <v>1.8019</v>
      </c>
      <c r="H26" s="66">
        <f>F26*$H$18</f>
        <v>0.48213000000000006</v>
      </c>
      <c r="I26" s="74">
        <f>F26+G26+H26</f>
        <v>12.02403</v>
      </c>
      <c r="J26" s="89">
        <v>0.12</v>
      </c>
      <c r="K26" s="90">
        <f>I26+J26</f>
        <v>12.144029999999999</v>
      </c>
    </row>
    <row r="27" spans="1:11" ht="13.5">
      <c r="A27" s="37" t="s">
        <v>18</v>
      </c>
      <c r="B27" s="26"/>
      <c r="C27" s="26"/>
      <c r="D27" s="26"/>
      <c r="E27" s="26"/>
      <c r="F27" s="26"/>
      <c r="G27" s="26"/>
      <c r="H27" s="26"/>
      <c r="I27" s="24"/>
      <c r="J27" s="79"/>
      <c r="K27" s="79"/>
    </row>
    <row r="28" spans="1:11" ht="13.5">
      <c r="A28" s="39" t="s">
        <v>19</v>
      </c>
      <c r="B28" s="20"/>
      <c r="C28" s="20"/>
      <c r="D28" s="20"/>
      <c r="E28" s="20"/>
      <c r="F28" s="20"/>
      <c r="G28" s="20"/>
      <c r="H28" s="20"/>
      <c r="I28" s="18"/>
      <c r="J28" s="76"/>
      <c r="K28" s="76"/>
    </row>
    <row r="29" spans="1:11" ht="13.5">
      <c r="A29" s="39" t="s">
        <v>20</v>
      </c>
      <c r="B29" s="68">
        <v>5.14</v>
      </c>
      <c r="C29" s="68">
        <v>0.9</v>
      </c>
      <c r="D29" s="69">
        <v>2.47</v>
      </c>
      <c r="E29" s="69">
        <v>0.05</v>
      </c>
      <c r="F29" s="68">
        <f>B29+C29+D29+E29</f>
        <v>8.56</v>
      </c>
      <c r="G29" s="68">
        <f>F29*$G$18</f>
        <v>1.5836000000000001</v>
      </c>
      <c r="H29" s="68">
        <f>F29*$H$18</f>
        <v>0.42372000000000004</v>
      </c>
      <c r="I29" s="68">
        <f>F29+G29+H29</f>
        <v>10.56732</v>
      </c>
      <c r="J29" s="87">
        <v>0.11</v>
      </c>
      <c r="K29" s="91">
        <f>I29+J29</f>
        <v>10.67732</v>
      </c>
    </row>
    <row r="30" spans="1:11" ht="13.5">
      <c r="A30" s="38" t="s">
        <v>21</v>
      </c>
      <c r="B30" s="23"/>
      <c r="C30" s="23"/>
      <c r="D30" s="23"/>
      <c r="E30" s="23"/>
      <c r="F30" s="23"/>
      <c r="G30" s="23"/>
      <c r="H30" s="23"/>
      <c r="I30" s="21"/>
      <c r="J30" s="80"/>
      <c r="K30" s="80"/>
    </row>
    <row r="31" spans="1:11" ht="13.5">
      <c r="A31" s="37" t="s">
        <v>18</v>
      </c>
      <c r="B31" s="26"/>
      <c r="C31" s="26"/>
      <c r="D31" s="26"/>
      <c r="E31" s="26"/>
      <c r="F31" s="26"/>
      <c r="G31" s="26"/>
      <c r="H31" s="26"/>
      <c r="I31" s="24"/>
      <c r="J31" s="79"/>
      <c r="K31" s="79"/>
    </row>
    <row r="32" spans="1:11" ht="13.5">
      <c r="A32" s="39" t="s">
        <v>22</v>
      </c>
      <c r="B32" s="69">
        <v>4.57</v>
      </c>
      <c r="C32" s="69">
        <v>0.79</v>
      </c>
      <c r="D32" s="69">
        <v>2.47</v>
      </c>
      <c r="E32" s="69">
        <v>0.04</v>
      </c>
      <c r="F32" s="68">
        <f>B32+C32+D32+E32</f>
        <v>7.87</v>
      </c>
      <c r="G32" s="68">
        <v>1.35</v>
      </c>
      <c r="H32" s="68">
        <f>F32*$H$18</f>
        <v>0.38956500000000005</v>
      </c>
      <c r="I32" s="75">
        <f>F32+G32+H32</f>
        <v>9.609565</v>
      </c>
      <c r="J32" s="91">
        <v>0.1</v>
      </c>
      <c r="K32" s="91">
        <f>I32+J32</f>
        <v>9.709565</v>
      </c>
    </row>
    <row r="33" spans="1:11" ht="13.5">
      <c r="A33" s="39" t="s">
        <v>20</v>
      </c>
      <c r="B33" s="20"/>
      <c r="C33" s="20"/>
      <c r="D33" s="20"/>
      <c r="E33" s="20"/>
      <c r="F33" s="20"/>
      <c r="G33" s="20"/>
      <c r="H33" s="20"/>
      <c r="I33" s="18"/>
      <c r="J33" s="76"/>
      <c r="K33" s="76"/>
    </row>
    <row r="34" spans="1:11" ht="13.5">
      <c r="A34" s="38" t="s">
        <v>23</v>
      </c>
      <c r="B34" s="23"/>
      <c r="C34" s="23"/>
      <c r="D34" s="23"/>
      <c r="E34" s="23"/>
      <c r="F34" s="23"/>
      <c r="G34" s="23"/>
      <c r="H34" s="23"/>
      <c r="I34" s="21"/>
      <c r="J34" s="80"/>
      <c r="K34" s="80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7" spans="1:10" ht="12.75">
      <c r="A37" s="40" t="s">
        <v>24</v>
      </c>
      <c r="B37" s="41"/>
      <c r="C37" s="42"/>
      <c r="F37" s="37" t="s">
        <v>26</v>
      </c>
      <c r="G37" s="49"/>
      <c r="H37" s="50"/>
      <c r="I37" s="1"/>
      <c r="J37" s="2"/>
    </row>
    <row r="38" spans="1:10" ht="12.75">
      <c r="A38" s="43"/>
      <c r="B38" s="44"/>
      <c r="C38" s="45"/>
      <c r="F38" s="9"/>
      <c r="G38" s="10"/>
      <c r="H38" s="11"/>
      <c r="I38" s="4"/>
      <c r="J38" s="5"/>
    </row>
    <row r="39" spans="1:10" ht="12.75">
      <c r="A39" s="43" t="s">
        <v>70</v>
      </c>
      <c r="B39" s="44"/>
      <c r="C39" s="45"/>
      <c r="F39" s="51" t="s">
        <v>27</v>
      </c>
      <c r="G39" s="52"/>
      <c r="H39" s="53"/>
      <c r="I39" s="54">
        <v>173</v>
      </c>
      <c r="J39" s="53" t="s">
        <v>28</v>
      </c>
    </row>
    <row r="40" spans="1:10" ht="12.75">
      <c r="A40" s="43" t="s">
        <v>71</v>
      </c>
      <c r="B40" s="44"/>
      <c r="C40" s="45"/>
      <c r="F40" s="39"/>
      <c r="G40" s="55"/>
      <c r="H40" s="56"/>
      <c r="I40" s="55"/>
      <c r="J40" s="56"/>
    </row>
    <row r="41" spans="1:10" ht="12.75">
      <c r="A41" s="46" t="s">
        <v>25</v>
      </c>
      <c r="B41" s="47"/>
      <c r="C41" s="48"/>
      <c r="F41" s="51" t="s">
        <v>31</v>
      </c>
      <c r="G41" s="52"/>
      <c r="H41" s="53"/>
      <c r="I41" s="54" t="s">
        <v>69</v>
      </c>
      <c r="J41" s="53" t="s">
        <v>28</v>
      </c>
    </row>
    <row r="42" spans="6:10" ht="12.75">
      <c r="F42" s="39"/>
      <c r="G42" s="55"/>
      <c r="H42" s="56"/>
      <c r="I42" s="55"/>
      <c r="J42" s="56"/>
    </row>
    <row r="43" spans="6:10" ht="12.75">
      <c r="F43" s="37" t="s">
        <v>29</v>
      </c>
      <c r="G43" s="49"/>
      <c r="H43" s="50"/>
      <c r="I43" s="49"/>
      <c r="J43" s="50"/>
    </row>
    <row r="44" spans="6:10" ht="12.75">
      <c r="F44" s="38" t="s">
        <v>30</v>
      </c>
      <c r="G44" s="57"/>
      <c r="H44" s="58"/>
      <c r="I44" s="59" t="s">
        <v>69</v>
      </c>
      <c r="J44" s="58" t="s">
        <v>28</v>
      </c>
    </row>
    <row r="49" spans="6:10" ht="12.75">
      <c r="F49" s="52"/>
      <c r="G49" s="52"/>
      <c r="H49" s="52"/>
      <c r="I49" s="52"/>
      <c r="J49" s="62"/>
    </row>
    <row r="50" spans="1:5" ht="12.75">
      <c r="A50" s="51" t="s">
        <v>34</v>
      </c>
      <c r="B50" s="52"/>
      <c r="C50" s="52"/>
      <c r="D50" s="52"/>
      <c r="E50" s="52"/>
    </row>
  </sheetData>
  <sheetProtection/>
  <mergeCells count="1">
    <mergeCell ref="A13:I13"/>
  </mergeCells>
  <printOptions/>
  <pageMargins left="0.62" right="0.43" top="1" bottom="1" header="0.5" footer="0.5"/>
  <pageSetup horizontalDpi="600" verticalDpi="600" orientation="portrait" paperSize="9" r:id="rId3"/>
  <legacyDrawing r:id="rId2"/>
  <oleObjects>
    <oleObject progId="Word.Picture.8" shapeId="13252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 industriali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associazione industriali</dc:creator>
  <cp:keywords/>
  <dc:description/>
  <cp:lastModifiedBy>Angelo Costantini</cp:lastModifiedBy>
  <cp:lastPrinted>2022-03-09T11:19:23Z</cp:lastPrinted>
  <dcterms:created xsi:type="dcterms:W3CDTF">2003-01-17T16:45:27Z</dcterms:created>
  <dcterms:modified xsi:type="dcterms:W3CDTF">2023-07-10T09:31:21Z</dcterms:modified>
  <cp:category/>
  <cp:version/>
  <cp:contentType/>
  <cp:contentStatus/>
</cp:coreProperties>
</file>